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Projektai\_Atskiri darbai\_2025\Tarpsisteminių 330 ir 110 kV elektros jungčių su Baltarusija demontavimas\Žiniaraščiai pirkimui 2025.04.04\"/>
    </mc:Choice>
  </mc:AlternateContent>
  <xr:revisionPtr revIDLastSave="0" documentId="13_ncr:1_{ECD7353F-EC5F-453E-8F97-5B17BAC91656}" xr6:coauthVersionLast="47" xr6:coauthVersionMax="47" xr10:uidLastSave="{00000000-0000-0000-0000-000000000000}"/>
  <bookViews>
    <workbookView xWindow="-108" yWindow="-108" windowWidth="23256" windowHeight="12456" xr2:uid="{00000000-000D-0000-FFFF-FFFF00000000}"/>
  </bookViews>
  <sheets>
    <sheet name="Didziasalis Vydziai"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9" l="1"/>
  <c r="I18" i="19"/>
  <c r="I19" i="19"/>
  <c r="I20" i="19"/>
  <c r="I21" i="19"/>
  <c r="I16" i="19"/>
  <c r="I14" i="19"/>
  <c r="I13" i="19" s="1"/>
  <c r="I12" i="19"/>
  <c r="I11" i="19" s="1"/>
  <c r="I15" i="19" l="1"/>
  <c r="I22" i="19" s="1"/>
  <c r="I23" i="19" l="1"/>
  <c r="I24" i="19" s="1"/>
</calcChain>
</file>

<file path=xl/sharedStrings.xml><?xml version="1.0" encoding="utf-8"?>
<sst xmlns="http://schemas.openxmlformats.org/spreadsheetml/2006/main" count="44" uniqueCount="36">
  <si>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</si>
  <si>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</si>
  <si>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</si>
  <si>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</si>
  <si>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</si>
  <si>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</si>
  <si>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</si>
  <si>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</si>
  <si>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</si>
  <si>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</si>
  <si>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</si>
  <si>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</si>
  <si>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</si>
  <si>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</si>
  <si>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</si>
  <si>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</si>
  <si>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</si>
  <si>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110 kV Viengrandžių G/B tarpinių atramų demontavimo darbai</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</si>
  <si>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</si>
  <si>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</si>
  <si>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</si>
  <si>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</si>
  <si>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</si>
  <si>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</si>
  <si>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</si>
  <si>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</si>
  <si>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</si>
  <si>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t>110 kV OL Didžiasalis-Vydžiai  demontavimo darbai</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</si>
  <si>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</si>
  <si>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110 kV Viengrandžių  metalinių tarpinių atramų demontavimo darbai</t>
  </si>
  <si>
    <t>110 kV Viengrandžių  metalinių tarpinių atramų pamatų demontavimo darbai</t>
  </si>
  <si>
    <t>110 kV Viengrandžių  metalinių kampinių-inkarinių atramų demontavimo darbai</t>
  </si>
  <si>
    <t>110 kV Viengrandžių  metalinių kampinių-inkarinių atramų pamatų demontavimo darbai</t>
  </si>
  <si>
    <t>110 kV Viengrndės oro linijos (OL) žaibosaugos troso (ŽT) demontavimo darbai (1 trosas)</t>
  </si>
  <si>
    <t>110 kV Viengrandės oro linijos (OL) laidų demontavimo darbai (3 laidai)</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</si>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</sst>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00_ ;\-#,##0.00\ "/>
    <numFmt numFmtId="166" formatCode="0.000"/>
  </numFmts>
  <fonts count="14"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4">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2" fontId="4" fillId="0" borderId="0" xfId="0" applyNumberFormat="1" applyFont="1" applyAlignment="1" applyProtection="1">
      <alignment horizontal="right" wrapText="1"/>
      <protection locked="0"/>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6" fontId="10" fillId="2" borderId="5" xfId="9" applyNumberFormat="1" applyFont="1" applyFill="1" applyBorder="1" applyAlignment="1" applyProtection="1">
      <alignment horizontal="center" vertical="center" wrapText="1"/>
      <protection locked="0"/>
    </xf>
    <xf numFmtId="165" fontId="7" fillId="5" borderId="8" xfId="7" applyNumberFormat="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165" fontId="10" fillId="2" borderId="5" xfId="4" applyNumberFormat="1" applyFont="1" applyFill="1" applyBorder="1" applyAlignment="1" applyProtection="1">
      <alignment horizontal="center" vertical="center" wrapText="1"/>
      <protection locked="0"/>
    </xf>
    <xf numFmtId="165" fontId="10" fillId="2" borderId="13" xfId="4" applyNumberFormat="1" applyFont="1" applyFill="1" applyBorder="1" applyAlignment="1" applyProtection="1">
      <alignment horizontal="center" vertical="center" wrapText="1"/>
      <protection locked="0"/>
    </xf>
    <xf numFmtId="165" fontId="7" fillId="8" borderId="5" xfId="7" applyNumberFormat="1" applyFill="1" applyBorder="1" applyAlignment="1" applyProtection="1">
      <alignment horizontal="center" vertical="center" wrapText="1"/>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center" vertical="center"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4" totalsRowShown="0" headerRowDxfId="13" dataDxfId="11" headerRowBorderDxfId="12" tableBorderDxfId="10">
  <autoFilter ref="B10:I24"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7"/>
  <sheetViews>
    <sheetView tabSelected="1" topLeftCell="B9" workbookViewId="0">
      <selection activeCell="D22" sqref="D22"/>
    </sheetView>
  </sheetViews>
  <sheetFormatPr defaultColWidth="9.109375" defaultRowHeight="14.4" outlineLevelRow="1" x14ac:dyDescent="0.3"/>
  <cols>
    <col min="1" max="1" width="9.109375" style="6"/>
    <col min="2" max="2" width="16.5546875" style="5" customWidth="1"/>
    <col min="3" max="3" width="86.6640625" style="3" customWidth="1"/>
    <col min="4" max="4" width="10.6640625" style="25" customWidth="1"/>
    <col min="5" max="5" width="10.6640625" style="29" customWidth="1"/>
    <col min="6" max="9" width="20.6640625" style="23" customWidth="1"/>
    <col min="10" max="16384" width="9.109375" style="6"/>
  </cols>
  <sheetData>
    <row r="1" spans="2:9" ht="16.5" hidden="1" x14ac:dyDescent="0.3"/>
    <row r="2" spans="2:9" ht="19.5" hidden="1" customHeight="1" x14ac:dyDescent="0.25">
      <c r="B2" s="48"/>
      <c r="C2" s="48"/>
      <c r="D2" s="48"/>
      <c r="E2" s="48"/>
      <c r="F2" s="48"/>
      <c r="G2" s="48"/>
      <c r="H2" s="48"/>
      <c r="I2" s="48"/>
    </row>
    <row r="3" spans="2:9" ht="15" hidden="1" x14ac:dyDescent="0.25">
      <c r="B3" s="49"/>
      <c r="C3" s="49"/>
      <c r="D3" s="49"/>
      <c r="E3" s="49"/>
      <c r="F3" s="49"/>
      <c r="G3" s="49"/>
      <c r="H3" s="49"/>
      <c r="I3" s="49"/>
    </row>
    <row r="4" spans="2:9" s="7" customFormat="1" ht="17.25" hidden="1" customHeight="1" x14ac:dyDescent="0.3">
      <c r="B4" s="4"/>
      <c r="C4" s="2"/>
      <c r="D4" s="28"/>
      <c r="E4" s="30"/>
      <c r="F4" s="24"/>
      <c r="G4" s="24"/>
      <c r="H4" s="24"/>
      <c r="I4" s="24"/>
    </row>
    <row r="5" spans="2:9" s="7" customFormat="1" ht="16.5" hidden="1" x14ac:dyDescent="0.25">
      <c r="B5" s="50"/>
      <c r="C5" s="50"/>
      <c r="D5" s="50"/>
      <c r="E5" s="50"/>
      <c r="F5" s="50"/>
      <c r="G5" s="50"/>
      <c r="H5" s="50"/>
      <c r="I5" s="50"/>
    </row>
    <row r="6" spans="2:9" s="7" customFormat="1" ht="19.5" hidden="1" customHeight="1" x14ac:dyDescent="0.25">
      <c r="B6" s="48"/>
      <c r="C6" s="48"/>
      <c r="D6" s="48"/>
      <c r="E6" s="48"/>
      <c r="F6" s="48"/>
      <c r="G6" s="48"/>
      <c r="H6" s="48"/>
      <c r="I6" s="48"/>
    </row>
    <row r="7" spans="2:9" s="7" customFormat="1" ht="17.25" hidden="1" customHeight="1" x14ac:dyDescent="0.25">
      <c r="B7" s="51"/>
      <c r="C7" s="51"/>
      <c r="D7" s="51"/>
      <c r="E7" s="51"/>
      <c r="F7" s="51"/>
      <c r="G7" s="51"/>
      <c r="H7" s="51"/>
      <c r="I7" s="51"/>
    </row>
    <row r="8" spans="2:9" s="7" customFormat="1" ht="14.25" hidden="1" customHeight="1" x14ac:dyDescent="0.3">
      <c r="B8" s="4"/>
      <c r="C8" s="2"/>
      <c r="D8" s="28"/>
      <c r="E8" s="30"/>
      <c r="F8" s="24"/>
      <c r="G8" s="24"/>
      <c r="H8" s="24"/>
      <c r="I8" s="24"/>
    </row>
    <row r="9" spans="2:9" s="7" customFormat="1" ht="14.25" customHeight="1" x14ac:dyDescent="0.3">
      <c r="B9" s="4"/>
      <c r="C9" s="2" t="s">
        <v>27</v>
      </c>
      <c r="D9" s="28"/>
      <c r="E9" s="30"/>
      <c r="F9" s="24"/>
      <c r="G9" s="24"/>
      <c r="H9" s="24"/>
      <c r="I9" s="24"/>
    </row>
    <row r="10" spans="2:9" s="8" customFormat="1" ht="48" customHeight="1" thickBot="1" x14ac:dyDescent="0.35">
      <c r="B10" s="10" t="s">
        <v>1</v>
      </c>
      <c r="C10" s="11" t="s">
        <v>0</v>
      </c>
      <c r="D10" s="12" t="s">
        <v>2</v>
      </c>
      <c r="E10" s="33" t="s">
        <v>3</v>
      </c>
      <c r="F10" s="12" t="s">
        <v>25</v>
      </c>
      <c r="G10" s="12" t="s">
        <v>24</v>
      </c>
      <c r="H10" s="12" t="s">
        <v>23</v>
      </c>
      <c r="I10" s="12" t="s">
        <v>18</v>
      </c>
    </row>
    <row r="11" spans="2:9" s="7" customFormat="1" ht="15" customHeight="1" thickTop="1" x14ac:dyDescent="0.25">
      <c r="B11" s="13" t="s">
        <v>4</v>
      </c>
      <c r="C11" s="14" t="s">
        <v>5</v>
      </c>
      <c r="D11" s="26"/>
      <c r="E11" s="34"/>
      <c r="F11" s="15"/>
      <c r="G11" s="15"/>
      <c r="H11" s="15"/>
      <c r="I11" s="38">
        <f>SUM(I12)</f>
        <v>0</v>
      </c>
    </row>
    <row r="12" spans="2:9" s="7" customFormat="1" ht="15" customHeight="1" outlineLevel="1" x14ac:dyDescent="0.25">
      <c r="B12" s="16" t="s">
        <v>35</v>
      </c>
      <c r="C12" s="17" t="s">
        <v>26</v>
      </c>
      <c r="D12" s="31" t="s">
        <v>7</v>
      </c>
      <c r="E12" s="35">
        <v>1</v>
      </c>
      <c r="F12" s="44"/>
      <c r="G12" s="44"/>
      <c r="H12" s="45"/>
      <c r="I12" s="39">
        <f>Table142[[#This Row],[Kiekis]]*(Table142[[#This Row],[Medžiagos ir gaminiai, EUR be PVM]]+Table142[[#This Row],[Mašinų ir mechanizmų darbas, EUR be PVM]]+Table142[[#This Row],[Darbo užmokestis ir pridėtinės išlaidos, EUR be PVM]])</f>
        <v>0</v>
      </c>
    </row>
    <row r="13" spans="2:9" ht="15" customHeight="1" outlineLevel="1" x14ac:dyDescent="0.3">
      <c r="B13" s="18">
        <v>140010</v>
      </c>
      <c r="C13" s="19" t="s">
        <v>8</v>
      </c>
      <c r="D13" s="32"/>
      <c r="E13" s="36"/>
      <c r="F13" s="46"/>
      <c r="G13" s="46"/>
      <c r="H13" s="46"/>
      <c r="I13" s="40">
        <f>SUM(I14)</f>
        <v>0</v>
      </c>
    </row>
    <row r="14" spans="2:9" ht="15" customHeight="1" outlineLevel="1" x14ac:dyDescent="0.3">
      <c r="B14" s="21">
        <v>140010</v>
      </c>
      <c r="C14" s="20" t="s">
        <v>17</v>
      </c>
      <c r="D14" s="31" t="s">
        <v>7</v>
      </c>
      <c r="E14" s="35">
        <v>6</v>
      </c>
      <c r="F14" s="44"/>
      <c r="G14" s="44"/>
      <c r="H14" s="45"/>
      <c r="I14" s="39">
        <f>Table142[[#This Row],[Kiekis]]*(Table142[[#This Row],[Medžiagos ir gaminiai, EUR be PVM]]+Table142[[#This Row],[Mašinų ir mechanizmų darbas, EUR be PVM]]+Table142[[#This Row],[Darbo užmokestis ir pridėtinės išlaidos, EUR be PVM]])</f>
        <v>0</v>
      </c>
    </row>
    <row r="15" spans="2:9" ht="15" customHeight="1" outlineLevel="1" x14ac:dyDescent="0.3">
      <c r="B15" s="18">
        <v>140020</v>
      </c>
      <c r="C15" s="19" t="s">
        <v>10</v>
      </c>
      <c r="D15" s="32"/>
      <c r="E15" s="36"/>
      <c r="F15" s="46"/>
      <c r="G15" s="46"/>
      <c r="H15" s="46"/>
      <c r="I15" s="40">
        <f>SUM(I16:I21)</f>
        <v>0</v>
      </c>
    </row>
    <row r="16" spans="2:9" ht="15" customHeight="1" outlineLevel="1" x14ac:dyDescent="0.3">
      <c r="B16" s="21">
        <v>140020</v>
      </c>
      <c r="C16" s="20" t="s">
        <v>29</v>
      </c>
      <c r="D16" s="31" t="s">
        <v>7</v>
      </c>
      <c r="E16" s="35">
        <v>1</v>
      </c>
      <c r="F16" s="44"/>
      <c r="G16" s="44"/>
      <c r="H16" s="44"/>
      <c r="I16" s="39">
        <f>Table142[[#This Row],[Kiekis]]*(Table142[[#This Row],[Medžiagos ir gaminiai, EUR be PVM]]+Table142[[#This Row],[Mašinų ir mechanizmų darbas, EUR be PVM]]+Table142[[#This Row],[Darbo užmokestis ir pridėtinės išlaidos, EUR be PVM]])</f>
        <v>0</v>
      </c>
    </row>
    <row r="17" spans="2:9" ht="15" customHeight="1" outlineLevel="1" x14ac:dyDescent="0.3">
      <c r="B17" s="21">
        <v>140020</v>
      </c>
      <c r="C17" s="20" t="s">
        <v>30</v>
      </c>
      <c r="D17" s="31" t="s">
        <v>7</v>
      </c>
      <c r="E17" s="35">
        <v>1</v>
      </c>
      <c r="F17" s="44"/>
      <c r="G17" s="44"/>
      <c r="H17" s="44"/>
      <c r="I17" s="39">
        <f>Table142[[#This Row],[Kiekis]]*(Table142[[#This Row],[Medžiagos ir gaminiai, EUR be PVM]]+Table142[[#This Row],[Mašinų ir mechanizmų darbas, EUR be PVM]]+Table142[[#This Row],[Darbo užmokestis ir pridėtinės išlaidos, EUR be PVM]])</f>
        <v>0</v>
      </c>
    </row>
    <row r="18" spans="2:9" ht="15" customHeight="1" outlineLevel="1" x14ac:dyDescent="0.3">
      <c r="B18" s="21">
        <v>140020</v>
      </c>
      <c r="C18" s="20" t="s">
        <v>31</v>
      </c>
      <c r="D18" s="31" t="s">
        <v>7</v>
      </c>
      <c r="E18" s="35">
        <v>3</v>
      </c>
      <c r="F18" s="44"/>
      <c r="G18" s="44"/>
      <c r="H18" s="44"/>
      <c r="I18" s="39">
        <f>Table142[[#This Row],[Kiekis]]*(Table142[[#This Row],[Medžiagos ir gaminiai, EUR be PVM]]+Table142[[#This Row],[Mašinų ir mechanizmų darbas, EUR be PVM]]+Table142[[#This Row],[Darbo užmokestis ir pridėtinės išlaidos, EUR be PVM]])</f>
        <v>0</v>
      </c>
    </row>
    <row r="19" spans="2:9" ht="15" customHeight="1" outlineLevel="1" x14ac:dyDescent="0.3">
      <c r="B19" s="21">
        <v>140020</v>
      </c>
      <c r="C19" s="20" t="s">
        <v>32</v>
      </c>
      <c r="D19" s="31" t="s">
        <v>7</v>
      </c>
      <c r="E19" s="35">
        <v>3</v>
      </c>
      <c r="F19" s="44"/>
      <c r="G19" s="44"/>
      <c r="H19" s="44"/>
      <c r="I19" s="39">
        <f>Table142[[#This Row],[Kiekis]]*(Table142[[#This Row],[Medžiagos ir gaminiai, EUR be PVM]]+Table142[[#This Row],[Mašinų ir mechanizmų darbas, EUR be PVM]]+Table142[[#This Row],[Darbo užmokestis ir pridėtinės išlaidos, EUR be PVM]])</f>
        <v>0</v>
      </c>
    </row>
    <row r="20" spans="2:9" ht="15" customHeight="1" outlineLevel="1" x14ac:dyDescent="0.3">
      <c r="B20" s="21">
        <v>140020</v>
      </c>
      <c r="C20" s="20" t="s">
        <v>34</v>
      </c>
      <c r="D20" s="31" t="s">
        <v>9</v>
      </c>
      <c r="E20" s="37">
        <v>0.65700000000000003</v>
      </c>
      <c r="F20" s="44"/>
      <c r="G20" s="44"/>
      <c r="H20" s="44"/>
      <c r="I20" s="39">
        <f>Table142[[#This Row],[Kiekis]]*(Table142[[#This Row],[Medžiagos ir gaminiai, EUR be PVM]]+Table142[[#This Row],[Mašinų ir mechanizmų darbas, EUR be PVM]]+Table142[[#This Row],[Darbo užmokestis ir pridėtinės išlaidos, EUR be PVM]])</f>
        <v>0</v>
      </c>
    </row>
    <row r="21" spans="2:9" ht="15" customHeight="1" outlineLevel="1" x14ac:dyDescent="0.3">
      <c r="B21" s="21">
        <v>140020</v>
      </c>
      <c r="C21" s="20" t="s">
        <v>33</v>
      </c>
      <c r="D21" s="31" t="s">
        <v>9</v>
      </c>
      <c r="E21" s="37">
        <v>0.65700000000000003</v>
      </c>
      <c r="F21" s="44"/>
      <c r="G21" s="44"/>
      <c r="H21" s="44"/>
      <c r="I21" s="39">
        <f>Table142[[#This Row],[Kiekis]]*(Table142[[#This Row],[Medžiagos ir gaminiai, EUR be PVM]]+Table142[[#This Row],[Mašinų ir mechanizmų darbas, EUR be PVM]]+Table142[[#This Row],[Darbo užmokestis ir pridėtinės išlaidos, EUR be PVM]])</f>
        <v>0</v>
      </c>
    </row>
    <row r="22" spans="2:9" ht="15" thickBot="1" x14ac:dyDescent="0.35">
      <c r="B22" s="22"/>
      <c r="C22" s="22"/>
      <c r="D22" s="22"/>
      <c r="E22" s="22"/>
      <c r="F22" s="22"/>
      <c r="G22" s="22"/>
      <c r="H22" s="22" t="s">
        <v>19</v>
      </c>
      <c r="I22" s="41">
        <f t="shared" ref="I22" si="0">I11+I13+I15</f>
        <v>0</v>
      </c>
    </row>
    <row r="23" spans="2:9" ht="16.5" thickTop="1" thickBot="1" x14ac:dyDescent="0.3">
      <c r="B23" s="9"/>
      <c r="C23" s="9"/>
      <c r="D23" s="9"/>
      <c r="E23" s="9"/>
      <c r="F23" s="9"/>
      <c r="G23" s="9"/>
      <c r="H23" s="9" t="s">
        <v>20</v>
      </c>
      <c r="I23" s="42">
        <f>+I22*0.21</f>
        <v>0</v>
      </c>
    </row>
    <row r="24" spans="2:9" ht="15.6" thickTop="1" thickBot="1" x14ac:dyDescent="0.35">
      <c r="B24" s="9"/>
      <c r="C24" s="9"/>
      <c r="D24" s="9"/>
      <c r="E24" s="9"/>
      <c r="F24" s="9"/>
      <c r="G24" s="9"/>
      <c r="H24" s="9" t="s">
        <v>21</v>
      </c>
      <c r="I24" s="43">
        <f t="shared" ref="I24" si="1">+I22+I23</f>
        <v>0</v>
      </c>
    </row>
    <row r="25" spans="2:9" customFormat="1" ht="75" customHeight="1" thickTop="1" x14ac:dyDescent="0.3">
      <c r="B25" s="52" t="s">
        <v>28</v>
      </c>
      <c r="C25" s="53"/>
      <c r="D25" s="53"/>
      <c r="E25" s="53"/>
      <c r="F25" s="53"/>
      <c r="G25" s="53"/>
      <c r="H25" s="53"/>
      <c r="I25" s="53"/>
    </row>
    <row r="26" spans="2:9" ht="45" customHeight="1" x14ac:dyDescent="0.3">
      <c r="E26" s="27"/>
    </row>
    <row r="27" spans="2:9" x14ac:dyDescent="0.3">
      <c r="F27" s="47"/>
      <c r="G27" s="47"/>
      <c r="H27" s="47"/>
      <c r="I27" s="47"/>
    </row>
  </sheetData>
  <sheetProtection algorithmName="SHA-512" hashValue="jxrE9Ymp1nsTCLV8+/D532rs0hyTOows3Bkfieu1KbCa5s2xc6CyFUEyXLtYoscKsx7xdk7B5Z3HjhVkuNNipg==" saltValue="QQC/9/7kHKU2VnUvVTl2Zw==" spinCount="100000" sheet="1" formatCells="0" formatColumns="0" formatRows="0" insertColumns="0" insertRows="0" insertHyperlinks="0" deleteColumns="0" deleteRows="0" sort="0" autoFilter="0" pivotTables="0"/>
  <mergeCells count="7">
    <mergeCell ref="F27:I27"/>
    <mergeCell ref="B2:I2"/>
    <mergeCell ref="B3:I3"/>
    <mergeCell ref="B5:I5"/>
    <mergeCell ref="B6:I6"/>
    <mergeCell ref="B7:I7"/>
    <mergeCell ref="B25:I25"/>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5E287ED-2DB1-4C6D-B6F8-863F72BA56D9}">
          <x14:formula1>
            <xm:f>Pagalbinis!$A$3:$A$9</xm:f>
          </x14:formula1>
          <xm:sqref>D12 D14 D16:D21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12</v>
      </c>
    </row>
    <row r="3" spans="1:1" x14ac:dyDescent="0.3">
      <c r="A3" s="1" t="s">
        <v>6</v>
      </c>
    </row>
    <row r="4" spans="1:1" x14ac:dyDescent="0.3">
      <c r="A4" s="1" t="s">
        <v>22</v>
      </c>
    </row>
    <row r="5" spans="1:1" x14ac:dyDescent="0.3">
      <c r="A5" s="1" t="s">
        <v>7</v>
      </c>
    </row>
    <row r="6" spans="1:1" x14ac:dyDescent="0.3">
      <c r="A6" s="1" t="s">
        <v>13</v>
      </c>
    </row>
    <row r="7" spans="1:1" x14ac:dyDescent="0.3">
      <c r="A7" s="1" t="s">
        <v>14</v>
      </c>
    </row>
    <row r="8" spans="1:1" x14ac:dyDescent="0.3">
      <c r="A8" s="1" t="s">
        <v>11</v>
      </c>
    </row>
    <row r="9" spans="1:1" x14ac:dyDescent="0.3">
      <c r="A9" s="1" t="s">
        <v>9</v>
      </c>
    </row>
    <row r="10" spans="1:1" x14ac:dyDescent="0.3">
      <c r="A10" s="1" t="s">
        <v>15</v>
      </c>
    </row>
    <row r="11" spans="1:1" x14ac:dyDescent="0.3">
      <c r="A11" s="1" t="s">
        <v>16</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Didziasalis Vydziai</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Kuprienė</dc:creator>
  <cp:keywords/>
  <dc:description/>
  <cp:lastModifiedBy>Jurgita Kuprienė</cp:lastModifiedBy>
  <cp:revision/>
  <dcterms:created xsi:type="dcterms:W3CDTF">2017-01-02T13:37:49Z</dcterms:created>
  <dcterms:modified xsi:type="dcterms:W3CDTF">2025-07-04T06:12:49Z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